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00" windowWidth="19395" windowHeight="7140" activeTab="0"/>
  </bookViews>
  <sheets>
    <sheet name="Julio" sheetId="1" r:id="rId1"/>
  </sheets>
  <definedNames/>
  <calcPr fullCalcOnLoad="1"/>
</workbook>
</file>

<file path=xl/sharedStrings.xml><?xml version="1.0" encoding="utf-8"?>
<sst xmlns="http://schemas.openxmlformats.org/spreadsheetml/2006/main" count="301" uniqueCount="127">
  <si>
    <t>Administrativa</t>
  </si>
  <si>
    <t>Bianca</t>
  </si>
  <si>
    <t>Orrego</t>
  </si>
  <si>
    <t>Esquivel</t>
  </si>
  <si>
    <t>Julio</t>
  </si>
  <si>
    <t>Jorquera</t>
  </si>
  <si>
    <t>Torres</t>
  </si>
  <si>
    <t>Auxiliar estafeta</t>
  </si>
  <si>
    <t>Leslie</t>
  </si>
  <si>
    <t>Barra</t>
  </si>
  <si>
    <t>Cea</t>
  </si>
  <si>
    <t>Lazo</t>
  </si>
  <si>
    <t>Abogado</t>
  </si>
  <si>
    <t>Claudia</t>
  </si>
  <si>
    <t>Urizar</t>
  </si>
  <si>
    <t>Gaona</t>
  </si>
  <si>
    <t>Indefinido</t>
  </si>
  <si>
    <t>Daniel</t>
  </si>
  <si>
    <t>Palacios</t>
  </si>
  <si>
    <t>Bravo</t>
  </si>
  <si>
    <t>María</t>
  </si>
  <si>
    <t>Carmona</t>
  </si>
  <si>
    <t>Osciel</t>
  </si>
  <si>
    <t>Araneda</t>
  </si>
  <si>
    <t>Marcela</t>
  </si>
  <si>
    <t>Herrera</t>
  </si>
  <si>
    <t>Arturo</t>
  </si>
  <si>
    <t>Callejas</t>
  </si>
  <si>
    <t>Carolina</t>
  </si>
  <si>
    <t>Muñoz</t>
  </si>
  <si>
    <t>Jacqueline</t>
  </si>
  <si>
    <t>Hidalgo</t>
  </si>
  <si>
    <t>Pamela</t>
  </si>
  <si>
    <t>Barraza</t>
  </si>
  <si>
    <t>Pizarro</t>
  </si>
  <si>
    <t>Yovanna</t>
  </si>
  <si>
    <t>Elizabeth</t>
  </si>
  <si>
    <t>Valdivia</t>
  </si>
  <si>
    <t>Vega</t>
  </si>
  <si>
    <t>Secretaria</t>
  </si>
  <si>
    <t>Argandoña</t>
  </si>
  <si>
    <t>Ahure</t>
  </si>
  <si>
    <t>Chofer</t>
  </si>
  <si>
    <t>Ramos</t>
  </si>
  <si>
    <t>Juan</t>
  </si>
  <si>
    <t>Aguayo</t>
  </si>
  <si>
    <t>Yovanca</t>
  </si>
  <si>
    <t>Romero</t>
  </si>
  <si>
    <t>Medeliz</t>
  </si>
  <si>
    <t>Ardiles</t>
  </si>
  <si>
    <t>Vadir</t>
  </si>
  <si>
    <t>Briceño</t>
  </si>
  <si>
    <t>Hugo</t>
  </si>
  <si>
    <t>Morales</t>
  </si>
  <si>
    <t xml:space="preserve">Alfaro </t>
  </si>
  <si>
    <t>Yasna</t>
  </si>
  <si>
    <t>Carvajal</t>
  </si>
  <si>
    <t>Magda</t>
  </si>
  <si>
    <t>Contreras</t>
  </si>
  <si>
    <t>Olivares</t>
  </si>
  <si>
    <t>Yasmine</t>
  </si>
  <si>
    <t>Aguilera</t>
  </si>
  <si>
    <t>Díaz</t>
  </si>
  <si>
    <t>Natividad</t>
  </si>
  <si>
    <t>Monsalve</t>
  </si>
  <si>
    <t>Ortiz</t>
  </si>
  <si>
    <t>Jocelyn</t>
  </si>
  <si>
    <t>Margott</t>
  </si>
  <si>
    <t>Viaticos</t>
  </si>
  <si>
    <t>Declaración de Intereses</t>
  </si>
  <si>
    <t>Declaración de Patrimonio</t>
  </si>
  <si>
    <t>Observaciones</t>
  </si>
  <si>
    <t>Fecha de término dd/mm/aa</t>
  </si>
  <si>
    <t>Fecha de inicio dd/mm/aa</t>
  </si>
  <si>
    <t>Remuneración horas festivas</t>
  </si>
  <si>
    <t>Nº horas festivas</t>
  </si>
  <si>
    <t>Remuneración horas nocturnas</t>
  </si>
  <si>
    <t>Nº horas nocturnas</t>
  </si>
  <si>
    <t>Remuneración horas diurnas</t>
  </si>
  <si>
    <t>Nº horas diurnas</t>
  </si>
  <si>
    <t>Horas extraordinarias</t>
  </si>
  <si>
    <t>Remuneración líquida mensualizada</t>
  </si>
  <si>
    <t>Remuneración bruta mensualizada</t>
  </si>
  <si>
    <t>Unidad monetaria</t>
  </si>
  <si>
    <t>Asignaciones especiales</t>
  </si>
  <si>
    <t>Región</t>
  </si>
  <si>
    <t>Cargo o función</t>
  </si>
  <si>
    <t>Calificación profesional o formación</t>
  </si>
  <si>
    <t>Grado EUS  (si corresponde)</t>
  </si>
  <si>
    <t>Nombres</t>
  </si>
  <si>
    <t>Apellido materno</t>
  </si>
  <si>
    <t>Apellido paterno</t>
  </si>
  <si>
    <t>Tipo Personal</t>
  </si>
  <si>
    <t>Mes</t>
  </si>
  <si>
    <t>Año</t>
  </si>
  <si>
    <t>Código del Trabajo</t>
  </si>
  <si>
    <t>Pesos</t>
  </si>
  <si>
    <t>ll Región de Antofagasta</t>
  </si>
  <si>
    <t>Remuneraciones - Educación - Código del Trabajo - 2013 - Julio</t>
  </si>
  <si>
    <t>Cortés</t>
  </si>
  <si>
    <t>Rodríguez</t>
  </si>
  <si>
    <t>López</t>
  </si>
  <si>
    <t>Sáez</t>
  </si>
  <si>
    <t>Carmen</t>
  </si>
  <si>
    <t>Martínez</t>
  </si>
  <si>
    <t>Gutiérrez</t>
  </si>
  <si>
    <t>Héctor</t>
  </si>
  <si>
    <t>Jéssica</t>
  </si>
  <si>
    <t>Valdés</t>
  </si>
  <si>
    <t>González</t>
  </si>
  <si>
    <t>Gaytán</t>
  </si>
  <si>
    <t>León</t>
  </si>
  <si>
    <t>Ríos</t>
  </si>
  <si>
    <t>Véliz</t>
  </si>
  <si>
    <t>Escobar</t>
  </si>
  <si>
    <t>Ortega</t>
  </si>
  <si>
    <t>Milka</t>
  </si>
  <si>
    <t>Núñez</t>
  </si>
  <si>
    <t>Salomé</t>
  </si>
  <si>
    <t>Bárbara</t>
  </si>
  <si>
    <t>Bibliotecario</t>
  </si>
  <si>
    <t>Fonoaudiólogo</t>
  </si>
  <si>
    <t>Profesora Educación Diferencial</t>
  </si>
  <si>
    <t>Psicólogo</t>
  </si>
  <si>
    <t>Encargado de Remuneraciones</t>
  </si>
  <si>
    <t>Rondin nochero</t>
  </si>
  <si>
    <t>Auxiliar de Párvulos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</si>
</sst>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\-mm\-yyyy;@"/>
    <numFmt numFmtId="165" formatCode="_-* #,##0\ _€_-;\-* #,##0\ _€_-;_-* &quot;-&quot;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b/>
      <sz val="17"/>
      <color indexed="9"/>
      <name val="Arial"/>
      <family val="2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65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0" fillId="0" borderId="11" xfId="0" applyFont="1" applyFill="1" applyBorder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left" vertical="center"/>
    </xf>
    <xf numFmtId="3" fontId="6" fillId="0" borderId="11" xfId="50" applyNumberFormat="1" applyFont="1" applyFill="1" applyBorder="1" applyAlignment="1">
      <alignment horizontal="right" vertical="center" wrapText="1"/>
    </xf>
    <xf numFmtId="0" fontId="40" fillId="0" borderId="11" xfId="0" applyFont="1" applyFill="1" applyBorder="1" applyAlignment="1">
      <alignment/>
    </xf>
    <xf numFmtId="165" fontId="40" fillId="0" borderId="11" xfId="0" applyNumberFormat="1" applyFont="1" applyFill="1" applyBorder="1" applyAlignment="1">
      <alignment/>
    </xf>
    <xf numFmtId="3" fontId="40" fillId="0" borderId="11" xfId="0" applyNumberFormat="1" applyFont="1" applyFill="1" applyBorder="1" applyAlignment="1">
      <alignment horizontal="right"/>
    </xf>
    <xf numFmtId="164" fontId="40" fillId="0" borderId="11" xfId="0" applyNumberFormat="1" applyFont="1" applyFill="1" applyBorder="1" applyAlignment="1">
      <alignment horizontal="center" vertical="center"/>
    </xf>
    <xf numFmtId="14" fontId="40" fillId="0" borderId="11" xfId="0" applyNumberFormat="1" applyFont="1" applyFill="1" applyBorder="1" applyAlignment="1">
      <alignment horizontal="center" vertical="center"/>
    </xf>
    <xf numFmtId="0" fontId="40" fillId="0" borderId="11" xfId="0" applyFont="1" applyBorder="1" applyAlignment="1">
      <alignment horizontal="left" vertical="center"/>
    </xf>
    <xf numFmtId="49" fontId="40" fillId="0" borderId="11" xfId="0" applyNumberFormat="1" applyFont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 wrapText="1"/>
    </xf>
    <xf numFmtId="3" fontId="6" fillId="0" borderId="11" xfId="50" applyNumberFormat="1" applyFont="1" applyBorder="1" applyAlignment="1">
      <alignment horizontal="right" vertical="center" wrapText="1"/>
    </xf>
    <xf numFmtId="165" fontId="40" fillId="0" borderId="11" xfId="0" applyNumberFormat="1" applyFont="1" applyFill="1" applyBorder="1" applyAlignment="1">
      <alignment horizontal="center" vertical="center"/>
    </xf>
    <xf numFmtId="3" fontId="40" fillId="0" borderId="11" xfId="0" applyNumberFormat="1" applyFont="1" applyFill="1" applyBorder="1" applyAlignment="1">
      <alignment horizontal="right" vertical="center"/>
    </xf>
    <xf numFmtId="164" fontId="40" fillId="0" borderId="11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7" fillId="0" borderId="11" xfId="46" applyFont="1" applyFill="1" applyBorder="1" applyAlignment="1" applyProtection="1">
      <alignment horizontal="center" vertical="center"/>
      <protection/>
    </xf>
    <xf numFmtId="165" fontId="7" fillId="0" borderId="11" xfId="46" applyNumberFormat="1" applyFont="1" applyFill="1" applyBorder="1" applyAlignment="1" applyProtection="1">
      <alignment horizontal="center" vertical="center"/>
      <protection/>
    </xf>
    <xf numFmtId="3" fontId="7" fillId="0" borderId="11" xfId="46" applyNumberFormat="1" applyFont="1" applyFill="1" applyBorder="1" applyAlignment="1" applyProtection="1">
      <alignment horizontal="right" vertical="center"/>
      <protection/>
    </xf>
    <xf numFmtId="0" fontId="40" fillId="0" borderId="11" xfId="0" applyFont="1" applyBorder="1" applyAlignment="1">
      <alignment horizontal="left"/>
    </xf>
    <xf numFmtId="49" fontId="40" fillId="0" borderId="11" xfId="0" applyNumberFormat="1" applyFont="1" applyBorder="1" applyAlignment="1">
      <alignment/>
    </xf>
    <xf numFmtId="3" fontId="40" fillId="0" borderId="11" xfId="0" applyNumberFormat="1" applyFont="1" applyBorder="1" applyAlignment="1">
      <alignment horizontal="right"/>
    </xf>
    <xf numFmtId="3" fontId="40" fillId="0" borderId="11" xfId="46" applyNumberFormat="1" applyFont="1" applyFill="1" applyBorder="1" applyAlignment="1" applyProtection="1">
      <alignment horizontal="right" vertical="center"/>
      <protection/>
    </xf>
    <xf numFmtId="164" fontId="40" fillId="0" borderId="11" xfId="0" applyNumberFormat="1" applyFont="1" applyBorder="1" applyAlignment="1">
      <alignment horizontal="center"/>
    </xf>
    <xf numFmtId="0" fontId="40" fillId="0" borderId="11" xfId="0" applyFont="1" applyBorder="1" applyAlignment="1">
      <alignment/>
    </xf>
    <xf numFmtId="165" fontId="40" fillId="0" borderId="11" xfId="0" applyNumberFormat="1" applyFont="1" applyBorder="1" applyAlignment="1">
      <alignment/>
    </xf>
    <xf numFmtId="0" fontId="40" fillId="0" borderId="11" xfId="0" applyFont="1" applyFill="1" applyBorder="1" applyAlignment="1">
      <alignment horizontal="left"/>
    </xf>
    <xf numFmtId="3" fontId="40" fillId="0" borderId="11" xfId="0" applyNumberFormat="1" applyFont="1" applyBorder="1" applyAlignment="1">
      <alignment/>
    </xf>
    <xf numFmtId="0" fontId="7" fillId="0" borderId="11" xfId="46" applyFont="1" applyBorder="1" applyAlignment="1" applyProtection="1">
      <alignment horizontal="center" vertical="center"/>
      <protection/>
    </xf>
    <xf numFmtId="0" fontId="40" fillId="0" borderId="11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5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zoomScalePageLayoutView="0" workbookViewId="0" topLeftCell="A1">
      <selection activeCell="I23" sqref="I23"/>
    </sheetView>
  </sheetViews>
  <sheetFormatPr defaultColWidth="11.421875" defaultRowHeight="15"/>
  <cols>
    <col min="1" max="1" width="5.57421875" style="0" bestFit="1" customWidth="1"/>
    <col min="2" max="2" width="5.140625" style="0" bestFit="1" customWidth="1"/>
    <col min="3" max="3" width="17.57421875" style="0" bestFit="1" customWidth="1"/>
    <col min="4" max="4" width="9.8515625" style="0" bestFit="1" customWidth="1"/>
    <col min="5" max="5" width="10.57421875" style="0" bestFit="1" customWidth="1"/>
    <col min="6" max="6" width="10.421875" style="0" bestFit="1" customWidth="1"/>
    <col min="7" max="7" width="13.7109375" style="0" customWidth="1"/>
    <col min="8" max="8" width="11.421875" style="0" customWidth="1"/>
    <col min="9" max="9" width="29.421875" style="0" bestFit="1" customWidth="1"/>
    <col min="10" max="10" width="22.7109375" style="0" bestFit="1" customWidth="1"/>
    <col min="11" max="11" width="12.7109375" style="0" customWidth="1"/>
    <col min="12" max="12" width="10.28125" style="0" bestFit="1" customWidth="1"/>
    <col min="13" max="14" width="14.140625" style="6" customWidth="1"/>
    <col min="15" max="15" width="15.140625" style="7" customWidth="1"/>
    <col min="17" max="17" width="14.28125" style="0" customWidth="1"/>
    <col min="18" max="18" width="11.57421875" style="7" bestFit="1" customWidth="1"/>
    <col min="19" max="19" width="14.8515625" style="0" customWidth="1"/>
    <col min="21" max="21" width="14.57421875" style="0" customWidth="1"/>
    <col min="22" max="23" width="11.57421875" style="7" bestFit="1" customWidth="1"/>
    <col min="24" max="24" width="14.00390625" style="0" customWidth="1"/>
    <col min="25" max="26" width="12.28125" style="0" customWidth="1"/>
  </cols>
  <sheetData>
    <row r="1" spans="1:27" ht="21.75">
      <c r="A1" s="40" t="s">
        <v>98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5"/>
      <c r="Z1" s="5"/>
      <c r="AA1" s="5"/>
    </row>
    <row r="2" spans="1:27" ht="21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5"/>
      <c r="Z2" s="5"/>
      <c r="AA2" s="5"/>
    </row>
    <row r="3" spans="1:27" ht="63.75">
      <c r="A3" s="2" t="s">
        <v>94</v>
      </c>
      <c r="B3" s="2" t="s">
        <v>93</v>
      </c>
      <c r="C3" s="4" t="s">
        <v>92</v>
      </c>
      <c r="D3" s="2" t="s">
        <v>91</v>
      </c>
      <c r="E3" s="2" t="s">
        <v>90</v>
      </c>
      <c r="F3" s="2" t="s">
        <v>89</v>
      </c>
      <c r="G3" s="4" t="s">
        <v>88</v>
      </c>
      <c r="H3" s="4" t="s">
        <v>87</v>
      </c>
      <c r="I3" s="2" t="s">
        <v>86</v>
      </c>
      <c r="J3" s="4" t="s">
        <v>85</v>
      </c>
      <c r="K3" s="4" t="s">
        <v>84</v>
      </c>
      <c r="L3" s="2" t="s">
        <v>83</v>
      </c>
      <c r="M3" s="3" t="s">
        <v>82</v>
      </c>
      <c r="N3" s="3" t="s">
        <v>81</v>
      </c>
      <c r="O3" s="2" t="s">
        <v>80</v>
      </c>
      <c r="P3" s="2" t="s">
        <v>79</v>
      </c>
      <c r="Q3" s="3" t="s">
        <v>78</v>
      </c>
      <c r="R3" s="2" t="s">
        <v>77</v>
      </c>
      <c r="S3" s="3" t="s">
        <v>76</v>
      </c>
      <c r="T3" s="2" t="s">
        <v>75</v>
      </c>
      <c r="U3" s="3" t="s">
        <v>74</v>
      </c>
      <c r="V3" s="2" t="s">
        <v>73</v>
      </c>
      <c r="W3" s="2" t="s">
        <v>72</v>
      </c>
      <c r="X3" s="1" t="s">
        <v>71</v>
      </c>
      <c r="Y3" s="1" t="s">
        <v>70</v>
      </c>
      <c r="Z3" s="1" t="s">
        <v>69</v>
      </c>
      <c r="AA3" s="1" t="s">
        <v>68</v>
      </c>
    </row>
    <row r="4" spans="1:27" ht="15">
      <c r="A4" s="8">
        <v>2013</v>
      </c>
      <c r="B4" s="8" t="s">
        <v>4</v>
      </c>
      <c r="C4" s="9" t="s">
        <v>95</v>
      </c>
      <c r="D4" s="10" t="s">
        <v>99</v>
      </c>
      <c r="E4" s="10" t="s">
        <v>100</v>
      </c>
      <c r="F4" s="10" t="s">
        <v>67</v>
      </c>
      <c r="G4" s="9"/>
      <c r="H4" s="9"/>
      <c r="I4" s="10" t="s">
        <v>7</v>
      </c>
      <c r="J4" s="9" t="s">
        <v>97</v>
      </c>
      <c r="K4" s="9"/>
      <c r="L4" s="8" t="s">
        <v>96</v>
      </c>
      <c r="M4" s="11">
        <v>523674</v>
      </c>
      <c r="N4" s="11">
        <f>+M4-104525</f>
        <v>419149</v>
      </c>
      <c r="O4" s="8">
        <v>22</v>
      </c>
      <c r="P4" s="12"/>
      <c r="Q4" s="13"/>
      <c r="R4" s="39">
        <f>+O4</f>
        <v>22</v>
      </c>
      <c r="S4" s="14">
        <v>75929</v>
      </c>
      <c r="T4" s="12"/>
      <c r="U4" s="13"/>
      <c r="V4" s="15">
        <v>37718</v>
      </c>
      <c r="W4" s="16" t="s">
        <v>16</v>
      </c>
      <c r="X4" s="8"/>
      <c r="Y4" s="8"/>
      <c r="Z4" s="8"/>
      <c r="AA4" s="8"/>
    </row>
    <row r="5" spans="1:27" ht="15">
      <c r="A5" s="8">
        <v>2013</v>
      </c>
      <c r="B5" s="8" t="s">
        <v>4</v>
      </c>
      <c r="C5" s="9" t="s">
        <v>95</v>
      </c>
      <c r="D5" s="17" t="s">
        <v>19</v>
      </c>
      <c r="E5" s="17" t="s">
        <v>101</v>
      </c>
      <c r="F5" s="17" t="s">
        <v>66</v>
      </c>
      <c r="G5" s="18"/>
      <c r="H5" s="19"/>
      <c r="I5" s="17" t="s">
        <v>0</v>
      </c>
      <c r="J5" s="9" t="s">
        <v>97</v>
      </c>
      <c r="K5" s="18"/>
      <c r="L5" s="8" t="s">
        <v>96</v>
      </c>
      <c r="M5" s="20">
        <v>430196</v>
      </c>
      <c r="N5" s="20">
        <f>+M5-82081</f>
        <v>348115</v>
      </c>
      <c r="O5" s="24">
        <v>28</v>
      </c>
      <c r="P5" s="8"/>
      <c r="Q5" s="21"/>
      <c r="R5" s="39">
        <f>+O5</f>
        <v>28</v>
      </c>
      <c r="S5" s="22">
        <v>132576</v>
      </c>
      <c r="T5" s="8"/>
      <c r="U5" s="21"/>
      <c r="V5" s="23">
        <v>38890</v>
      </c>
      <c r="W5" s="16" t="s">
        <v>16</v>
      </c>
      <c r="X5" s="24"/>
      <c r="Y5" s="24"/>
      <c r="Z5" s="24"/>
      <c r="AA5" s="24"/>
    </row>
    <row r="6" spans="1:27" ht="15">
      <c r="A6" s="8">
        <v>2013</v>
      </c>
      <c r="B6" s="8" t="s">
        <v>4</v>
      </c>
      <c r="C6" s="9" t="s">
        <v>95</v>
      </c>
      <c r="D6" s="17" t="s">
        <v>65</v>
      </c>
      <c r="E6" s="17" t="s">
        <v>100</v>
      </c>
      <c r="F6" s="17" t="s">
        <v>20</v>
      </c>
      <c r="G6" s="18"/>
      <c r="H6" s="19"/>
      <c r="I6" s="17" t="s">
        <v>0</v>
      </c>
      <c r="J6" s="9" t="s">
        <v>97</v>
      </c>
      <c r="K6" s="18"/>
      <c r="L6" s="8" t="s">
        <v>96</v>
      </c>
      <c r="M6" s="20">
        <v>794516</v>
      </c>
      <c r="N6" s="20">
        <f>+M6-150640-4109</f>
        <v>639767</v>
      </c>
      <c r="O6" s="24">
        <v>40</v>
      </c>
      <c r="P6" s="8"/>
      <c r="Q6" s="21"/>
      <c r="R6" s="39">
        <f>+O6</f>
        <v>40</v>
      </c>
      <c r="S6" s="22">
        <v>191780</v>
      </c>
      <c r="T6" s="8"/>
      <c r="U6" s="21"/>
      <c r="V6" s="23">
        <v>38890</v>
      </c>
      <c r="W6" s="16" t="s">
        <v>16</v>
      </c>
      <c r="X6" s="24"/>
      <c r="Y6" s="24"/>
      <c r="Z6" s="24"/>
      <c r="AA6" s="24"/>
    </row>
    <row r="7" spans="1:27" ht="15">
      <c r="A7" s="8">
        <v>2013</v>
      </c>
      <c r="B7" s="8" t="s">
        <v>4</v>
      </c>
      <c r="C7" s="9" t="s">
        <v>95</v>
      </c>
      <c r="D7" s="17" t="s">
        <v>102</v>
      </c>
      <c r="E7" s="17" t="s">
        <v>64</v>
      </c>
      <c r="F7" s="17" t="s">
        <v>63</v>
      </c>
      <c r="G7" s="18"/>
      <c r="H7" s="19"/>
      <c r="I7" s="10" t="s">
        <v>7</v>
      </c>
      <c r="J7" s="9" t="s">
        <v>97</v>
      </c>
      <c r="K7" s="18"/>
      <c r="L7" s="8" t="s">
        <v>96</v>
      </c>
      <c r="M7" s="20">
        <v>447284</v>
      </c>
      <c r="N7" s="20">
        <f>+M7-85342</f>
        <v>361942</v>
      </c>
      <c r="O7" s="37"/>
      <c r="P7" s="25"/>
      <c r="Q7" s="26"/>
      <c r="R7" s="39"/>
      <c r="S7" s="27"/>
      <c r="T7" s="25"/>
      <c r="U7" s="26"/>
      <c r="V7" s="23">
        <v>37545</v>
      </c>
      <c r="W7" s="16" t="s">
        <v>16</v>
      </c>
      <c r="X7" s="24"/>
      <c r="Y7" s="24"/>
      <c r="Z7" s="24"/>
      <c r="AA7" s="24"/>
    </row>
    <row r="8" spans="1:27" ht="15">
      <c r="A8" s="8">
        <v>2013</v>
      </c>
      <c r="B8" s="8" t="s">
        <v>4</v>
      </c>
      <c r="C8" s="9" t="s">
        <v>95</v>
      </c>
      <c r="D8" s="28" t="s">
        <v>62</v>
      </c>
      <c r="E8" s="28" t="s">
        <v>61</v>
      </c>
      <c r="F8" s="28" t="s">
        <v>60</v>
      </c>
      <c r="G8" s="29"/>
      <c r="H8" s="29"/>
      <c r="I8" s="28" t="s">
        <v>120</v>
      </c>
      <c r="J8" s="9" t="s">
        <v>97</v>
      </c>
      <c r="K8" s="29"/>
      <c r="L8" s="8" t="s">
        <v>96</v>
      </c>
      <c r="M8" s="30">
        <v>599085</v>
      </c>
      <c r="N8" s="30">
        <f>+M8-114308</f>
        <v>484777</v>
      </c>
      <c r="O8" s="38"/>
      <c r="P8" s="25"/>
      <c r="Q8" s="26"/>
      <c r="R8" s="39"/>
      <c r="S8" s="31"/>
      <c r="T8" s="25"/>
      <c r="U8" s="26"/>
      <c r="V8" s="32">
        <v>37671</v>
      </c>
      <c r="W8" s="16" t="s">
        <v>16</v>
      </c>
      <c r="X8" s="33"/>
      <c r="Y8" s="33"/>
      <c r="Z8" s="33"/>
      <c r="AA8" s="33"/>
    </row>
    <row r="9" spans="1:27" ht="15">
      <c r="A9" s="8">
        <v>2013</v>
      </c>
      <c r="B9" s="8" t="s">
        <v>4</v>
      </c>
      <c r="C9" s="9" t="s">
        <v>95</v>
      </c>
      <c r="D9" s="28" t="s">
        <v>100</v>
      </c>
      <c r="E9" s="28" t="s">
        <v>47</v>
      </c>
      <c r="F9" s="28" t="s">
        <v>103</v>
      </c>
      <c r="G9" s="29"/>
      <c r="H9" s="29"/>
      <c r="I9" s="10" t="s">
        <v>7</v>
      </c>
      <c r="J9" s="9" t="s">
        <v>97</v>
      </c>
      <c r="K9" s="29"/>
      <c r="L9" s="8" t="s">
        <v>96</v>
      </c>
      <c r="M9" s="30"/>
      <c r="N9" s="30"/>
      <c r="O9" s="38"/>
      <c r="P9" s="33"/>
      <c r="Q9" s="34"/>
      <c r="R9" s="39"/>
      <c r="S9" s="30"/>
      <c r="T9" s="33"/>
      <c r="U9" s="34"/>
      <c r="V9" s="32">
        <v>37949</v>
      </c>
      <c r="W9" s="16" t="s">
        <v>16</v>
      </c>
      <c r="X9" s="33"/>
      <c r="Y9" s="33"/>
      <c r="Z9" s="33"/>
      <c r="AA9" s="33"/>
    </row>
    <row r="10" spans="1:27" ht="15">
      <c r="A10" s="8">
        <v>2013</v>
      </c>
      <c r="B10" s="8" t="s">
        <v>4</v>
      </c>
      <c r="C10" s="9" t="s">
        <v>95</v>
      </c>
      <c r="D10" s="28" t="s">
        <v>59</v>
      </c>
      <c r="E10" s="28" t="s">
        <v>58</v>
      </c>
      <c r="F10" s="28" t="s">
        <v>57</v>
      </c>
      <c r="G10" s="29"/>
      <c r="H10" s="29"/>
      <c r="I10" s="10" t="s">
        <v>0</v>
      </c>
      <c r="J10" s="9" t="s">
        <v>97</v>
      </c>
      <c r="K10" s="29"/>
      <c r="L10" s="8" t="s">
        <v>96</v>
      </c>
      <c r="M10" s="30">
        <v>890820</v>
      </c>
      <c r="N10" s="30">
        <f>+M10-169612-7202</f>
        <v>714006</v>
      </c>
      <c r="O10" s="38">
        <v>33</v>
      </c>
      <c r="P10" s="33"/>
      <c r="Q10" s="34"/>
      <c r="R10" s="39">
        <f>+O10</f>
        <v>33</v>
      </c>
      <c r="S10" s="30">
        <v>185220</v>
      </c>
      <c r="T10" s="33"/>
      <c r="U10" s="34"/>
      <c r="V10" s="32">
        <v>38139</v>
      </c>
      <c r="W10" s="16" t="s">
        <v>16</v>
      </c>
      <c r="X10" s="33"/>
      <c r="Y10" s="33"/>
      <c r="Z10" s="33"/>
      <c r="AA10" s="33"/>
    </row>
    <row r="11" spans="1:27" ht="13.5" customHeight="1">
      <c r="A11" s="8">
        <v>2013</v>
      </c>
      <c r="B11" s="8" t="s">
        <v>4</v>
      </c>
      <c r="C11" s="9" t="s">
        <v>95</v>
      </c>
      <c r="D11" s="28" t="s">
        <v>56</v>
      </c>
      <c r="E11" s="28" t="s">
        <v>104</v>
      </c>
      <c r="F11" s="28" t="s">
        <v>55</v>
      </c>
      <c r="G11" s="29"/>
      <c r="H11" s="29"/>
      <c r="I11" s="17" t="s">
        <v>0</v>
      </c>
      <c r="J11" s="9" t="s">
        <v>97</v>
      </c>
      <c r="K11" s="29"/>
      <c r="L11" s="8" t="s">
        <v>96</v>
      </c>
      <c r="M11" s="30">
        <v>498725</v>
      </c>
      <c r="N11" s="30">
        <f>+M11-94245</f>
        <v>404480</v>
      </c>
      <c r="O11" s="38"/>
      <c r="P11" s="33"/>
      <c r="Q11" s="34"/>
      <c r="R11" s="39"/>
      <c r="S11" s="30"/>
      <c r="T11" s="33"/>
      <c r="U11" s="34"/>
      <c r="V11" s="32">
        <v>38803</v>
      </c>
      <c r="W11" s="16" t="s">
        <v>16</v>
      </c>
      <c r="X11" s="33"/>
      <c r="Y11" s="33"/>
      <c r="Z11" s="33"/>
      <c r="AA11" s="33"/>
    </row>
    <row r="12" spans="1:27" ht="15">
      <c r="A12" s="8">
        <v>2013</v>
      </c>
      <c r="B12" s="8" t="s">
        <v>4</v>
      </c>
      <c r="C12" s="9" t="s">
        <v>95</v>
      </c>
      <c r="D12" s="28" t="s">
        <v>54</v>
      </c>
      <c r="E12" s="28" t="s">
        <v>53</v>
      </c>
      <c r="F12" s="28" t="s">
        <v>52</v>
      </c>
      <c r="G12" s="29"/>
      <c r="H12" s="29"/>
      <c r="I12" s="17" t="s">
        <v>0</v>
      </c>
      <c r="J12" s="9" t="s">
        <v>97</v>
      </c>
      <c r="K12" s="29"/>
      <c r="L12" s="8" t="s">
        <v>96</v>
      </c>
      <c r="M12" s="30">
        <v>861603</v>
      </c>
      <c r="N12" s="30">
        <f>+M12-164394</f>
        <v>697209</v>
      </c>
      <c r="O12" s="38"/>
      <c r="P12" s="33"/>
      <c r="Q12" s="34"/>
      <c r="R12" s="39"/>
      <c r="S12" s="30"/>
      <c r="T12" s="33"/>
      <c r="U12" s="34"/>
      <c r="V12" s="32">
        <v>40179</v>
      </c>
      <c r="W12" s="16" t="s">
        <v>16</v>
      </c>
      <c r="X12" s="33"/>
      <c r="Y12" s="33"/>
      <c r="Z12" s="33"/>
      <c r="AA12" s="33"/>
    </row>
    <row r="13" spans="1:27" ht="15">
      <c r="A13" s="8">
        <v>2013</v>
      </c>
      <c r="B13" s="8" t="s">
        <v>4</v>
      </c>
      <c r="C13" s="9" t="s">
        <v>95</v>
      </c>
      <c r="D13" s="28" t="s">
        <v>38</v>
      </c>
      <c r="E13" s="28" t="s">
        <v>51</v>
      </c>
      <c r="F13" s="28" t="s">
        <v>50</v>
      </c>
      <c r="G13" s="29"/>
      <c r="H13" s="29"/>
      <c r="I13" s="17" t="s">
        <v>0</v>
      </c>
      <c r="J13" s="9" t="s">
        <v>97</v>
      </c>
      <c r="K13" s="29"/>
      <c r="L13" s="8" t="s">
        <v>96</v>
      </c>
      <c r="M13" s="30"/>
      <c r="N13" s="30"/>
      <c r="O13" s="38"/>
      <c r="P13" s="33"/>
      <c r="Q13" s="34"/>
      <c r="R13" s="39"/>
      <c r="S13" s="30"/>
      <c r="T13" s="33"/>
      <c r="U13" s="34"/>
      <c r="V13" s="32">
        <v>41275</v>
      </c>
      <c r="W13" s="16" t="s">
        <v>16</v>
      </c>
      <c r="X13" s="33"/>
      <c r="Y13" s="33"/>
      <c r="Z13" s="33"/>
      <c r="AA13" s="33"/>
    </row>
    <row r="14" spans="1:27" ht="15">
      <c r="A14" s="8">
        <v>2013</v>
      </c>
      <c r="B14" s="8" t="s">
        <v>4</v>
      </c>
      <c r="C14" s="9" t="s">
        <v>95</v>
      </c>
      <c r="D14" s="28" t="s">
        <v>49</v>
      </c>
      <c r="E14" s="28" t="s">
        <v>99</v>
      </c>
      <c r="F14" s="28" t="s">
        <v>48</v>
      </c>
      <c r="G14" s="29"/>
      <c r="H14" s="29"/>
      <c r="I14" s="28" t="s">
        <v>120</v>
      </c>
      <c r="J14" s="9" t="s">
        <v>97</v>
      </c>
      <c r="K14" s="29"/>
      <c r="L14" s="8" t="s">
        <v>96</v>
      </c>
      <c r="M14" s="30">
        <v>528500</v>
      </c>
      <c r="N14" s="30">
        <f>+M14-100838</f>
        <v>427662</v>
      </c>
      <c r="O14" s="38"/>
      <c r="P14" s="33"/>
      <c r="Q14" s="34"/>
      <c r="R14" s="39"/>
      <c r="S14" s="30"/>
      <c r="T14" s="33"/>
      <c r="U14" s="34"/>
      <c r="V14" s="32">
        <v>34498</v>
      </c>
      <c r="W14" s="32" t="s">
        <v>16</v>
      </c>
      <c r="X14" s="33"/>
      <c r="Y14" s="33"/>
      <c r="Z14" s="33"/>
      <c r="AA14" s="33"/>
    </row>
    <row r="15" spans="1:27" ht="15">
      <c r="A15" s="8">
        <v>2013</v>
      </c>
      <c r="B15" s="8" t="s">
        <v>4</v>
      </c>
      <c r="C15" s="9" t="s">
        <v>95</v>
      </c>
      <c r="D15" s="28" t="s">
        <v>100</v>
      </c>
      <c r="E15" s="28" t="s">
        <v>47</v>
      </c>
      <c r="F15" s="28" t="s">
        <v>46</v>
      </c>
      <c r="G15" s="29"/>
      <c r="H15" s="29"/>
      <c r="I15" s="28" t="s">
        <v>126</v>
      </c>
      <c r="J15" s="9" t="s">
        <v>97</v>
      </c>
      <c r="K15" s="29"/>
      <c r="L15" s="8" t="s">
        <v>96</v>
      </c>
      <c r="M15" s="30">
        <v>452742</v>
      </c>
      <c r="N15" s="30">
        <f>+M15-86654</f>
        <v>366088</v>
      </c>
      <c r="O15" s="38"/>
      <c r="P15" s="33"/>
      <c r="Q15" s="34"/>
      <c r="R15" s="39"/>
      <c r="S15" s="30"/>
      <c r="T15" s="33"/>
      <c r="U15" s="34"/>
      <c r="V15" s="32">
        <v>37733</v>
      </c>
      <c r="W15" s="32" t="s">
        <v>16</v>
      </c>
      <c r="X15" s="33"/>
      <c r="Y15" s="33"/>
      <c r="Z15" s="33"/>
      <c r="AA15" s="33"/>
    </row>
    <row r="16" spans="1:27" ht="15">
      <c r="A16" s="8">
        <v>2013</v>
      </c>
      <c r="B16" s="8" t="s">
        <v>4</v>
      </c>
      <c r="C16" s="9" t="s">
        <v>95</v>
      </c>
      <c r="D16" s="28" t="s">
        <v>45</v>
      </c>
      <c r="E16" s="28" t="s">
        <v>105</v>
      </c>
      <c r="F16" s="28" t="s">
        <v>44</v>
      </c>
      <c r="G16" s="29"/>
      <c r="H16" s="29"/>
      <c r="I16" s="28" t="s">
        <v>125</v>
      </c>
      <c r="J16" s="9" t="s">
        <v>97</v>
      </c>
      <c r="K16" s="29"/>
      <c r="L16" s="8" t="s">
        <v>96</v>
      </c>
      <c r="M16" s="30">
        <v>294836</v>
      </c>
      <c r="N16" s="30">
        <f>+M16-55901</f>
        <v>238935</v>
      </c>
      <c r="O16" s="38"/>
      <c r="P16" s="33"/>
      <c r="Q16" s="34"/>
      <c r="R16" s="39"/>
      <c r="S16" s="30"/>
      <c r="T16" s="33"/>
      <c r="U16" s="34"/>
      <c r="V16" s="32">
        <v>37718</v>
      </c>
      <c r="W16" s="32" t="s">
        <v>16</v>
      </c>
      <c r="X16" s="33"/>
      <c r="Y16" s="33"/>
      <c r="Z16" s="33"/>
      <c r="AA16" s="33"/>
    </row>
    <row r="17" spans="1:27" ht="15">
      <c r="A17" s="8">
        <v>2013</v>
      </c>
      <c r="B17" s="8" t="s">
        <v>4</v>
      </c>
      <c r="C17" s="9" t="s">
        <v>95</v>
      </c>
      <c r="D17" s="35" t="s">
        <v>43</v>
      </c>
      <c r="E17" s="35" t="s">
        <v>43</v>
      </c>
      <c r="F17" s="35" t="s">
        <v>106</v>
      </c>
      <c r="G17" s="33"/>
      <c r="H17" s="33"/>
      <c r="I17" s="35" t="s">
        <v>42</v>
      </c>
      <c r="J17" s="9" t="s">
        <v>97</v>
      </c>
      <c r="K17" s="33"/>
      <c r="L17" s="8" t="s">
        <v>96</v>
      </c>
      <c r="M17" s="14">
        <v>1177881</v>
      </c>
      <c r="N17" s="30">
        <f>+M17-224740-16480</f>
        <v>936661</v>
      </c>
      <c r="O17" s="38">
        <v>162</v>
      </c>
      <c r="P17" s="33"/>
      <c r="Q17" s="33"/>
      <c r="R17" s="39">
        <f>+O17</f>
        <v>162</v>
      </c>
      <c r="S17" s="30">
        <v>663216</v>
      </c>
      <c r="T17" s="33"/>
      <c r="U17" s="33"/>
      <c r="V17" s="32">
        <v>40299</v>
      </c>
      <c r="W17" s="32" t="s">
        <v>16</v>
      </c>
      <c r="X17" s="33"/>
      <c r="Y17" s="33"/>
      <c r="Z17" s="33"/>
      <c r="AA17" s="33"/>
    </row>
    <row r="18" spans="1:27" ht="15">
      <c r="A18" s="8">
        <v>2013</v>
      </c>
      <c r="B18" s="8" t="s">
        <v>4</v>
      </c>
      <c r="C18" s="9" t="s">
        <v>95</v>
      </c>
      <c r="D18" s="35" t="s">
        <v>41</v>
      </c>
      <c r="E18" s="35" t="s">
        <v>40</v>
      </c>
      <c r="F18" s="35" t="s">
        <v>107</v>
      </c>
      <c r="G18" s="33"/>
      <c r="H18" s="33"/>
      <c r="I18" s="35" t="s">
        <v>39</v>
      </c>
      <c r="J18" s="9" t="s">
        <v>97</v>
      </c>
      <c r="K18" s="33"/>
      <c r="L18" s="8" t="s">
        <v>96</v>
      </c>
      <c r="M18" s="14">
        <v>710183</v>
      </c>
      <c r="N18" s="30">
        <f>+M18-135929-1324</f>
        <v>572930</v>
      </c>
      <c r="O18" s="38"/>
      <c r="P18" s="33"/>
      <c r="Q18" s="33"/>
      <c r="R18" s="39"/>
      <c r="S18" s="30"/>
      <c r="T18" s="33"/>
      <c r="U18" s="33"/>
      <c r="V18" s="32">
        <v>40422</v>
      </c>
      <c r="W18" s="32" t="s">
        <v>16</v>
      </c>
      <c r="X18" s="33"/>
      <c r="Y18" s="33"/>
      <c r="Z18" s="33"/>
      <c r="AA18" s="33"/>
    </row>
    <row r="19" spans="1:27" ht="15">
      <c r="A19" s="8">
        <v>2013</v>
      </c>
      <c r="B19" s="8" t="s">
        <v>4</v>
      </c>
      <c r="C19" s="9" t="s">
        <v>95</v>
      </c>
      <c r="D19" s="35" t="s">
        <v>38</v>
      </c>
      <c r="E19" s="35" t="s">
        <v>37</v>
      </c>
      <c r="F19" s="35" t="s">
        <v>36</v>
      </c>
      <c r="G19" s="33"/>
      <c r="H19" s="33"/>
      <c r="I19" s="35" t="s">
        <v>0</v>
      </c>
      <c r="J19" s="9" t="s">
        <v>97</v>
      </c>
      <c r="K19" s="33"/>
      <c r="L19" s="8" t="s">
        <v>96</v>
      </c>
      <c r="M19" s="14">
        <v>720206</v>
      </c>
      <c r="N19" s="30">
        <f>+M19-137847-1648</f>
        <v>580711</v>
      </c>
      <c r="O19" s="38">
        <v>16</v>
      </c>
      <c r="P19" s="33"/>
      <c r="Q19" s="33"/>
      <c r="R19" s="39">
        <f>+O19</f>
        <v>16</v>
      </c>
      <c r="S19" s="30">
        <v>80182</v>
      </c>
      <c r="T19" s="33"/>
      <c r="U19" s="33"/>
      <c r="V19" s="32">
        <v>40673</v>
      </c>
      <c r="W19" s="32" t="s">
        <v>16</v>
      </c>
      <c r="X19" s="33"/>
      <c r="Y19" s="33"/>
      <c r="Z19" s="33"/>
      <c r="AA19" s="33"/>
    </row>
    <row r="20" spans="1:27" ht="15">
      <c r="A20" s="8">
        <v>2013</v>
      </c>
      <c r="B20" s="8" t="s">
        <v>4</v>
      </c>
      <c r="C20" s="9" t="s">
        <v>95</v>
      </c>
      <c r="D20" s="35" t="s">
        <v>108</v>
      </c>
      <c r="E20" s="35" t="s">
        <v>99</v>
      </c>
      <c r="F20" s="35" t="s">
        <v>35</v>
      </c>
      <c r="G20" s="33"/>
      <c r="H20" s="33"/>
      <c r="I20" s="35" t="s">
        <v>120</v>
      </c>
      <c r="J20" s="9" t="s">
        <v>97</v>
      </c>
      <c r="K20" s="33"/>
      <c r="L20" s="8" t="s">
        <v>96</v>
      </c>
      <c r="M20" s="14">
        <v>286945</v>
      </c>
      <c r="N20" s="30">
        <v>226326</v>
      </c>
      <c r="O20" s="38"/>
      <c r="P20" s="33"/>
      <c r="Q20" s="33"/>
      <c r="R20" s="39"/>
      <c r="S20" s="30"/>
      <c r="T20" s="33"/>
      <c r="U20" s="33"/>
      <c r="V20" s="32">
        <v>41275</v>
      </c>
      <c r="W20" s="32" t="s">
        <v>16</v>
      </c>
      <c r="X20" s="33"/>
      <c r="Y20" s="33"/>
      <c r="Z20" s="33"/>
      <c r="AA20" s="33"/>
    </row>
    <row r="21" spans="1:27" ht="15">
      <c r="A21" s="8">
        <v>2013</v>
      </c>
      <c r="B21" s="8" t="s">
        <v>4</v>
      </c>
      <c r="C21" s="9" t="s">
        <v>95</v>
      </c>
      <c r="D21" s="35" t="s">
        <v>34</v>
      </c>
      <c r="E21" s="35" t="s">
        <v>33</v>
      </c>
      <c r="F21" s="35" t="s">
        <v>32</v>
      </c>
      <c r="G21" s="33"/>
      <c r="H21" s="33"/>
      <c r="I21" s="35" t="s">
        <v>7</v>
      </c>
      <c r="J21" s="9" t="s">
        <v>97</v>
      </c>
      <c r="K21" s="33"/>
      <c r="L21" s="8" t="s">
        <v>96</v>
      </c>
      <c r="M21" s="14">
        <v>438878</v>
      </c>
      <c r="N21" s="30">
        <f>+M21-81368</f>
        <v>357510</v>
      </c>
      <c r="O21" s="38"/>
      <c r="P21" s="33"/>
      <c r="Q21" s="33"/>
      <c r="R21" s="39"/>
      <c r="S21" s="30"/>
      <c r="T21" s="33"/>
      <c r="U21" s="33"/>
      <c r="V21" s="32">
        <v>41275</v>
      </c>
      <c r="W21" s="32" t="s">
        <v>16</v>
      </c>
      <c r="X21" s="33"/>
      <c r="Y21" s="33"/>
      <c r="Z21" s="33"/>
      <c r="AA21" s="33"/>
    </row>
    <row r="22" spans="1:27" ht="15">
      <c r="A22" s="8">
        <v>2013</v>
      </c>
      <c r="B22" s="8" t="s">
        <v>4</v>
      </c>
      <c r="C22" s="9" t="s">
        <v>95</v>
      </c>
      <c r="D22" s="35" t="s">
        <v>109</v>
      </c>
      <c r="E22" s="35" t="s">
        <v>31</v>
      </c>
      <c r="F22" s="35" t="s">
        <v>30</v>
      </c>
      <c r="G22" s="33"/>
      <c r="H22" s="33"/>
      <c r="I22" s="35" t="s">
        <v>120</v>
      </c>
      <c r="J22" s="9" t="s">
        <v>97</v>
      </c>
      <c r="K22" s="33"/>
      <c r="L22" s="8" t="s">
        <v>96</v>
      </c>
      <c r="M22" s="14">
        <v>286945</v>
      </c>
      <c r="N22" s="30">
        <v>232196</v>
      </c>
      <c r="O22" s="38"/>
      <c r="P22" s="33"/>
      <c r="Q22" s="33"/>
      <c r="R22" s="39"/>
      <c r="S22" s="36"/>
      <c r="T22" s="33"/>
      <c r="U22" s="33"/>
      <c r="V22" s="32">
        <v>41275</v>
      </c>
      <c r="W22" s="32" t="s">
        <v>16</v>
      </c>
      <c r="X22" s="33"/>
      <c r="Y22" s="33"/>
      <c r="Z22" s="33"/>
      <c r="AA22" s="33"/>
    </row>
    <row r="23" spans="1:27" ht="15">
      <c r="A23" s="8">
        <v>2013</v>
      </c>
      <c r="B23" s="8" t="s">
        <v>4</v>
      </c>
      <c r="C23" s="9" t="s">
        <v>95</v>
      </c>
      <c r="D23" s="35" t="s">
        <v>29</v>
      </c>
      <c r="E23" s="35" t="s">
        <v>29</v>
      </c>
      <c r="F23" s="35" t="s">
        <v>28</v>
      </c>
      <c r="G23" s="33"/>
      <c r="H23" s="33"/>
      <c r="I23" s="35" t="s">
        <v>126</v>
      </c>
      <c r="J23" s="9" t="s">
        <v>97</v>
      </c>
      <c r="K23" s="33"/>
      <c r="L23" s="8" t="s">
        <v>96</v>
      </c>
      <c r="M23" s="14">
        <v>438878</v>
      </c>
      <c r="N23" s="30">
        <f>+M23-82245</f>
        <v>356633</v>
      </c>
      <c r="O23" s="38"/>
      <c r="P23" s="33"/>
      <c r="Q23" s="33"/>
      <c r="R23" s="39"/>
      <c r="S23" s="36"/>
      <c r="T23" s="33"/>
      <c r="U23" s="33"/>
      <c r="V23" s="32">
        <v>41275</v>
      </c>
      <c r="W23" s="32" t="s">
        <v>16</v>
      </c>
      <c r="X23" s="33"/>
      <c r="Y23" s="33"/>
      <c r="Z23" s="33"/>
      <c r="AA23" s="33"/>
    </row>
    <row r="24" spans="1:27" ht="15">
      <c r="A24" s="8">
        <v>2013</v>
      </c>
      <c r="B24" s="8" t="s">
        <v>4</v>
      </c>
      <c r="C24" s="9" t="s">
        <v>95</v>
      </c>
      <c r="D24" s="35" t="s">
        <v>110</v>
      </c>
      <c r="E24" s="35" t="s">
        <v>27</v>
      </c>
      <c r="F24" s="35" t="s">
        <v>26</v>
      </c>
      <c r="G24" s="33"/>
      <c r="H24" s="33"/>
      <c r="I24" s="35" t="s">
        <v>121</v>
      </c>
      <c r="J24" s="9" t="s">
        <v>97</v>
      </c>
      <c r="K24" s="33"/>
      <c r="L24" s="8" t="s">
        <v>96</v>
      </c>
      <c r="M24" s="14">
        <v>1275420</v>
      </c>
      <c r="N24" s="30">
        <f>1028026+15506</f>
        <v>1043532</v>
      </c>
      <c r="O24" s="38"/>
      <c r="P24" s="33"/>
      <c r="Q24" s="33"/>
      <c r="R24" s="39"/>
      <c r="S24" s="36"/>
      <c r="T24" s="33"/>
      <c r="U24" s="33"/>
      <c r="V24" s="32">
        <v>40909</v>
      </c>
      <c r="W24" s="32" t="s">
        <v>16</v>
      </c>
      <c r="X24" s="33"/>
      <c r="Y24" s="33"/>
      <c r="Z24" s="33"/>
      <c r="AA24" s="33"/>
    </row>
    <row r="25" spans="1:27" ht="15">
      <c r="A25" s="8">
        <v>2013</v>
      </c>
      <c r="B25" s="8" t="s">
        <v>4</v>
      </c>
      <c r="C25" s="9" t="s">
        <v>95</v>
      </c>
      <c r="D25" s="35" t="s">
        <v>25</v>
      </c>
      <c r="E25" s="35" t="s">
        <v>111</v>
      </c>
      <c r="F25" s="35" t="s">
        <v>24</v>
      </c>
      <c r="G25" s="33"/>
      <c r="H25" s="33"/>
      <c r="I25" s="35" t="s">
        <v>122</v>
      </c>
      <c r="J25" s="9" t="s">
        <v>97</v>
      </c>
      <c r="K25" s="33"/>
      <c r="L25" s="8" t="s">
        <v>96</v>
      </c>
      <c r="M25" s="14">
        <v>1109666</v>
      </c>
      <c r="N25" s="30">
        <f>796825+79976</f>
        <v>876801</v>
      </c>
      <c r="O25" s="38"/>
      <c r="P25" s="33"/>
      <c r="Q25" s="33"/>
      <c r="R25" s="39"/>
      <c r="S25" s="36"/>
      <c r="T25" s="33"/>
      <c r="U25" s="33"/>
      <c r="V25" s="32">
        <v>41275</v>
      </c>
      <c r="W25" s="32" t="s">
        <v>16</v>
      </c>
      <c r="X25" s="33"/>
      <c r="Y25" s="33"/>
      <c r="Z25" s="33"/>
      <c r="AA25" s="33"/>
    </row>
    <row r="26" spans="1:27" ht="15">
      <c r="A26" s="8">
        <v>2013</v>
      </c>
      <c r="B26" s="8" t="s">
        <v>4</v>
      </c>
      <c r="C26" s="9" t="s">
        <v>95</v>
      </c>
      <c r="D26" s="35" t="s">
        <v>23</v>
      </c>
      <c r="E26" s="35" t="s">
        <v>112</v>
      </c>
      <c r="F26" s="35" t="s">
        <v>22</v>
      </c>
      <c r="G26" s="33"/>
      <c r="H26" s="33"/>
      <c r="I26" s="35" t="s">
        <v>123</v>
      </c>
      <c r="J26" s="9" t="s">
        <v>97</v>
      </c>
      <c r="K26" s="33"/>
      <c r="L26" s="8" t="s">
        <v>96</v>
      </c>
      <c r="M26" s="14">
        <v>876683</v>
      </c>
      <c r="N26" s="30">
        <f>+M26-139835-3028</f>
        <v>733820</v>
      </c>
      <c r="O26" s="38"/>
      <c r="P26" s="33"/>
      <c r="Q26" s="33"/>
      <c r="R26" s="39"/>
      <c r="S26" s="36"/>
      <c r="T26" s="33"/>
      <c r="U26" s="33"/>
      <c r="V26" s="32">
        <v>41275</v>
      </c>
      <c r="W26" s="32">
        <v>41364</v>
      </c>
      <c r="X26" s="33"/>
      <c r="Y26" s="33"/>
      <c r="Z26" s="33"/>
      <c r="AA26" s="33"/>
    </row>
    <row r="27" spans="1:27" ht="15">
      <c r="A27" s="8">
        <v>2013</v>
      </c>
      <c r="B27" s="8" t="s">
        <v>4</v>
      </c>
      <c r="C27" s="9" t="s">
        <v>95</v>
      </c>
      <c r="D27" s="35" t="s">
        <v>21</v>
      </c>
      <c r="E27" s="35" t="s">
        <v>113</v>
      </c>
      <c r="F27" s="35" t="s">
        <v>20</v>
      </c>
      <c r="G27" s="33"/>
      <c r="H27" s="33"/>
      <c r="I27" s="35" t="s">
        <v>122</v>
      </c>
      <c r="J27" s="9" t="s">
        <v>97</v>
      </c>
      <c r="K27" s="33"/>
      <c r="L27" s="8" t="s">
        <v>96</v>
      </c>
      <c r="M27" s="14">
        <v>989666</v>
      </c>
      <c r="N27" s="30">
        <f>+M27-181703-10673</f>
        <v>797290</v>
      </c>
      <c r="O27" s="38"/>
      <c r="P27" s="33"/>
      <c r="Q27" s="33"/>
      <c r="R27" s="39"/>
      <c r="S27" s="36"/>
      <c r="T27" s="33"/>
      <c r="U27" s="33"/>
      <c r="V27" s="32">
        <v>41275</v>
      </c>
      <c r="W27" s="32" t="s">
        <v>16</v>
      </c>
      <c r="X27" s="33"/>
      <c r="Y27" s="33"/>
      <c r="Z27" s="33"/>
      <c r="AA27" s="33"/>
    </row>
    <row r="28" spans="1:27" ht="15">
      <c r="A28" s="8">
        <v>2013</v>
      </c>
      <c r="B28" s="8" t="s">
        <v>4</v>
      </c>
      <c r="C28" s="9" t="s">
        <v>95</v>
      </c>
      <c r="D28" s="35" t="s">
        <v>19</v>
      </c>
      <c r="E28" s="35" t="s">
        <v>18</v>
      </c>
      <c r="F28" s="35" t="s">
        <v>17</v>
      </c>
      <c r="G28" s="33"/>
      <c r="H28" s="33"/>
      <c r="I28" s="35" t="s">
        <v>124</v>
      </c>
      <c r="J28" s="9" t="s">
        <v>97</v>
      </c>
      <c r="K28" s="33"/>
      <c r="L28" s="8" t="s">
        <v>96</v>
      </c>
      <c r="M28" s="14">
        <v>937704</v>
      </c>
      <c r="N28" s="30">
        <f>+M28-178538-8721</f>
        <v>750445</v>
      </c>
      <c r="O28" s="38">
        <v>19</v>
      </c>
      <c r="P28" s="33"/>
      <c r="Q28" s="33"/>
      <c r="R28" s="39">
        <f>+O28</f>
        <v>19</v>
      </c>
      <c r="S28" s="36">
        <v>123114</v>
      </c>
      <c r="T28" s="33"/>
      <c r="U28" s="33"/>
      <c r="V28" s="32">
        <v>41275</v>
      </c>
      <c r="W28" s="32" t="s">
        <v>16</v>
      </c>
      <c r="X28" s="33"/>
      <c r="Y28" s="33"/>
      <c r="Z28" s="33"/>
      <c r="AA28" s="33"/>
    </row>
    <row r="29" spans="1:27" ht="15">
      <c r="A29" s="8">
        <v>2013</v>
      </c>
      <c r="B29" s="8" t="s">
        <v>4</v>
      </c>
      <c r="C29" s="9" t="s">
        <v>95</v>
      </c>
      <c r="D29" s="35" t="s">
        <v>114</v>
      </c>
      <c r="E29" s="35" t="s">
        <v>115</v>
      </c>
      <c r="F29" s="35" t="s">
        <v>116</v>
      </c>
      <c r="G29" s="33"/>
      <c r="H29" s="33"/>
      <c r="I29" s="35" t="s">
        <v>0</v>
      </c>
      <c r="J29" s="9" t="s">
        <v>97</v>
      </c>
      <c r="K29" s="33"/>
      <c r="L29" s="8" t="s">
        <v>96</v>
      </c>
      <c r="M29" s="14">
        <v>521850</v>
      </c>
      <c r="N29" s="30">
        <f>+M29-104162</f>
        <v>417688</v>
      </c>
      <c r="O29" s="38"/>
      <c r="P29" s="33"/>
      <c r="Q29" s="33"/>
      <c r="R29" s="39"/>
      <c r="S29" s="36"/>
      <c r="T29" s="33"/>
      <c r="U29" s="33"/>
      <c r="V29" s="32">
        <v>41275</v>
      </c>
      <c r="W29" s="32" t="s">
        <v>16</v>
      </c>
      <c r="X29" s="33"/>
      <c r="Y29" s="33"/>
      <c r="Z29" s="33"/>
      <c r="AA29" s="33"/>
    </row>
    <row r="30" spans="1:27" ht="15">
      <c r="A30" s="8">
        <v>2013</v>
      </c>
      <c r="B30" s="8" t="s">
        <v>4</v>
      </c>
      <c r="C30" s="9" t="s">
        <v>95</v>
      </c>
      <c r="D30" s="35" t="s">
        <v>15</v>
      </c>
      <c r="E30" s="35" t="s">
        <v>14</v>
      </c>
      <c r="F30" s="35" t="s">
        <v>13</v>
      </c>
      <c r="G30" s="33"/>
      <c r="H30" s="33"/>
      <c r="I30" s="35" t="s">
        <v>12</v>
      </c>
      <c r="J30" s="9" t="s">
        <v>97</v>
      </c>
      <c r="K30" s="33"/>
      <c r="L30" s="8" t="s">
        <v>96</v>
      </c>
      <c r="M30" s="14">
        <v>1260000</v>
      </c>
      <c r="N30" s="30">
        <v>961695</v>
      </c>
      <c r="O30" s="38"/>
      <c r="P30" s="33"/>
      <c r="Q30" s="33"/>
      <c r="R30" s="39"/>
      <c r="S30" s="36"/>
      <c r="T30" s="33"/>
      <c r="U30" s="33"/>
      <c r="V30" s="32">
        <v>41260</v>
      </c>
      <c r="W30" s="32">
        <v>41377</v>
      </c>
      <c r="X30" s="33"/>
      <c r="Y30" s="33"/>
      <c r="Z30" s="33"/>
      <c r="AA30" s="33"/>
    </row>
    <row r="31" spans="1:27" ht="15">
      <c r="A31" s="8">
        <v>2013</v>
      </c>
      <c r="B31" s="8" t="s">
        <v>4</v>
      </c>
      <c r="C31" s="9" t="s">
        <v>95</v>
      </c>
      <c r="D31" s="35" t="s">
        <v>117</v>
      </c>
      <c r="E31" s="35" t="s">
        <v>11</v>
      </c>
      <c r="F31" s="35" t="s">
        <v>118</v>
      </c>
      <c r="G31" s="33"/>
      <c r="H31" s="33"/>
      <c r="I31" s="35" t="s">
        <v>7</v>
      </c>
      <c r="J31" s="9" t="s">
        <v>97</v>
      </c>
      <c r="K31" s="33"/>
      <c r="L31" s="8" t="s">
        <v>96</v>
      </c>
      <c r="M31" s="14">
        <v>428915</v>
      </c>
      <c r="N31" s="30">
        <v>346821</v>
      </c>
      <c r="O31" s="38"/>
      <c r="P31" s="33"/>
      <c r="Q31" s="33"/>
      <c r="R31" s="39"/>
      <c r="S31" s="36"/>
      <c r="T31" s="33"/>
      <c r="U31" s="33"/>
      <c r="V31" s="32">
        <v>41379</v>
      </c>
      <c r="W31" s="32">
        <v>41639</v>
      </c>
      <c r="X31" s="33"/>
      <c r="Y31" s="33"/>
      <c r="Z31" s="33"/>
      <c r="AA31" s="33"/>
    </row>
    <row r="32" spans="1:27" ht="15">
      <c r="A32" s="8">
        <v>2013</v>
      </c>
      <c r="B32" s="8" t="s">
        <v>4</v>
      </c>
      <c r="C32" s="9" t="s">
        <v>95</v>
      </c>
      <c r="D32" s="35" t="s">
        <v>10</v>
      </c>
      <c r="E32" s="35" t="s">
        <v>9</v>
      </c>
      <c r="F32" s="35" t="s">
        <v>8</v>
      </c>
      <c r="G32" s="33"/>
      <c r="H32" s="33"/>
      <c r="I32" s="35" t="s">
        <v>7</v>
      </c>
      <c r="J32" s="9" t="s">
        <v>97</v>
      </c>
      <c r="K32" s="33"/>
      <c r="L32" s="8" t="s">
        <v>96</v>
      </c>
      <c r="M32" s="14">
        <v>473269</v>
      </c>
      <c r="N32" s="30">
        <f>+M32-86892</f>
        <v>386377</v>
      </c>
      <c r="O32" s="38"/>
      <c r="P32" s="33"/>
      <c r="Q32" s="33"/>
      <c r="R32" s="39"/>
      <c r="S32" s="36"/>
      <c r="T32" s="33"/>
      <c r="U32" s="33"/>
      <c r="V32" s="32">
        <v>41380</v>
      </c>
      <c r="W32" s="32">
        <v>41639</v>
      </c>
      <c r="X32" s="33"/>
      <c r="Y32" s="33"/>
      <c r="Z32" s="33"/>
      <c r="AA32" s="33"/>
    </row>
    <row r="33" spans="1:27" ht="15">
      <c r="A33" s="8">
        <v>2013</v>
      </c>
      <c r="B33" s="8" t="s">
        <v>4</v>
      </c>
      <c r="C33" s="9" t="s">
        <v>95</v>
      </c>
      <c r="D33" s="35" t="s">
        <v>6</v>
      </c>
      <c r="E33" s="35" t="s">
        <v>5</v>
      </c>
      <c r="F33" s="35" t="s">
        <v>119</v>
      </c>
      <c r="G33" s="33"/>
      <c r="H33" s="33"/>
      <c r="I33" s="35" t="s">
        <v>0</v>
      </c>
      <c r="J33" s="9" t="s">
        <v>97</v>
      </c>
      <c r="K33" s="33"/>
      <c r="L33" s="8" t="s">
        <v>96</v>
      </c>
      <c r="M33" s="14">
        <v>504000</v>
      </c>
      <c r="N33" s="30">
        <v>409550</v>
      </c>
      <c r="O33" s="38"/>
      <c r="P33" s="33"/>
      <c r="Q33" s="33"/>
      <c r="R33" s="39"/>
      <c r="S33" s="36"/>
      <c r="T33" s="33"/>
      <c r="U33" s="33"/>
      <c r="V33" s="32">
        <v>41365</v>
      </c>
      <c r="W33" s="32">
        <v>41639</v>
      </c>
      <c r="X33" s="33"/>
      <c r="Y33" s="33"/>
      <c r="Z33" s="33"/>
      <c r="AA33" s="33"/>
    </row>
    <row r="34" spans="1:27" ht="15">
      <c r="A34" s="8">
        <v>2013</v>
      </c>
      <c r="B34" s="8" t="s">
        <v>4</v>
      </c>
      <c r="C34" s="9" t="s">
        <v>95</v>
      </c>
      <c r="D34" s="35" t="s">
        <v>3</v>
      </c>
      <c r="E34" s="35" t="s">
        <v>2</v>
      </c>
      <c r="F34" s="35" t="s">
        <v>1</v>
      </c>
      <c r="G34" s="33"/>
      <c r="H34" s="33"/>
      <c r="I34" s="35" t="s">
        <v>0</v>
      </c>
      <c r="J34" s="9" t="s">
        <v>97</v>
      </c>
      <c r="K34" s="33"/>
      <c r="L34" s="8" t="s">
        <v>96</v>
      </c>
      <c r="M34" s="14">
        <v>352800</v>
      </c>
      <c r="N34" s="30">
        <v>286685</v>
      </c>
      <c r="O34" s="38"/>
      <c r="P34" s="33"/>
      <c r="Q34" s="33"/>
      <c r="R34" s="39"/>
      <c r="S34" s="36"/>
      <c r="T34" s="33"/>
      <c r="U34" s="33"/>
      <c r="V34" s="32">
        <v>41465</v>
      </c>
      <c r="W34" s="32">
        <v>41639</v>
      </c>
      <c r="X34" s="33"/>
      <c r="Y34" s="33"/>
      <c r="Z34" s="33"/>
      <c r="AA34" s="33"/>
    </row>
  </sheetData>
  <sheetProtection/>
  <mergeCells count="1">
    <mergeCell ref="A1:X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Osvaldo</dc:creator>
  <cp:keywords/>
  <dc:description/>
  <cp:lastModifiedBy>Hugo</cp:lastModifiedBy>
  <dcterms:created xsi:type="dcterms:W3CDTF">2015-01-29T16:48:25Z</dcterms:created>
  <dcterms:modified xsi:type="dcterms:W3CDTF">2015-01-30T16:49:51Z</dcterms:modified>
  <cp:category/>
  <cp:version/>
  <cp:contentType/>
  <cp:contentStatus/>
</cp:coreProperties>
</file>